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70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4" i="1"/>
  <c r="H3" i="1"/>
  <c r="H2" i="1"/>
  <c r="G2" i="1"/>
  <c r="D7" i="1"/>
  <c r="D6" i="1"/>
  <c r="D5" i="1"/>
  <c r="D9" i="1"/>
  <c r="D10" i="1"/>
  <c r="D8" i="1"/>
  <c r="D4" i="1"/>
  <c r="D3" i="1"/>
  <c r="D2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<sst xmlns="http://schemas.openxmlformats.org/spreadsheetml/2006/main" count="23" uniqueCount="22">
  <si>
    <t>5.a</t>
  </si>
  <si>
    <t>5.b</t>
  </si>
  <si>
    <t>5.c</t>
  </si>
  <si>
    <t>6.a</t>
  </si>
  <si>
    <t>6.b</t>
  </si>
  <si>
    <t>7.a</t>
  </si>
  <si>
    <t>7.b</t>
  </si>
  <si>
    <t>8.a</t>
  </si>
  <si>
    <t>8.b</t>
  </si>
  <si>
    <t>Osztály</t>
  </si>
  <si>
    <t>kg</t>
  </si>
  <si>
    <t>fő</t>
  </si>
  <si>
    <t>egy főre</t>
  </si>
  <si>
    <t>Legtöbb kupak (kg):</t>
  </si>
  <si>
    <t>Második legtöbb (kg):</t>
  </si>
  <si>
    <t>Harmadik legtöbb (kg):</t>
  </si>
  <si>
    <t>Legkevesebb kupak (kg):</t>
  </si>
  <si>
    <t>Osztályok száma:</t>
  </si>
  <si>
    <t>30 kg-nál többet gyűjtött:</t>
  </si>
  <si>
    <t>osztályokra</t>
  </si>
  <si>
    <t>Teljes mennyiség )kg):</t>
  </si>
  <si>
    <t>Egy osztályra jutó átlag (kg):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</si>
</sst>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2" fontId="0" fillId="3" borderId="1" xfId="0" applyNumberFormat="1" applyFill="1" applyBorder="1"/>
    <xf numFmtId="0" fontId="0" fillId="0" borderId="0" xfId="0" applyBorder="1"/>
    <xf numFmtId="2" fontId="0" fillId="0" borderId="2" xfId="0" applyNumberFormat="1" applyBorder="1"/>
    <xf numFmtId="0" fontId="0" fillId="0" borderId="2" xfId="0" applyBorder="1"/>
    <xf numFmtId="2" fontId="0" fillId="0" borderId="3" xfId="0" applyNumberFormat="1" applyBorder="1"/>
    <xf numFmtId="0" fontId="0" fillId="0" borderId="3" xfId="0" applyBorder="1"/>
    <xf numFmtId="0" fontId="0" fillId="0" borderId="4" xfId="0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H12" sqref="H12"/>
    </sheetView>
  </sheetViews>
  <sheetFormatPr defaultColWidth="9.1796875" defaultRowHeight="14.5" x14ac:dyDescent="0.35"/>
  <cols>
    <col min="5" max="5" width="7.08984375" customWidth="1"/>
    <col min="6" max="6" width="23.54296875" customWidth="1"/>
    <col min="7" max="7" width="10.26953125" bestFit="1" customWidth="1"/>
  </cols>
  <sheetData>
    <row r="1" spans="1:8" x14ac:dyDescent="0.35">
      <c r="A1" s="3" t="s">
        <v>9</v>
      </c>
      <c r="B1" s="3" t="s">
        <v>10</v>
      </c>
      <c r="C1" s="3" t="s">
        <v>11</v>
      </c>
      <c r="D1" s="3" t="s">
        <v>12</v>
      </c>
      <c r="G1" t="s">
        <v>19</v>
      </c>
      <c r="H1" t="s">
        <v>12</v>
      </c>
    </row>
    <row r="2" spans="1:8" x14ac:dyDescent="0.35">
      <c r="A2" s="4" t="s">
        <v>0</v>
      </c>
      <c r="B2" s="5">
        <v>25.2</v>
      </c>
      <c r="C2" s="4">
        <v>20</v>
      </c>
      <c r="D2" s="1">
        <f>B2/20</f>
        <v>1.26</v>
      </c>
      <c r="F2" s="6" t="s">
        <v>20</v>
      </c>
      <c r="G2" s="7">
        <f>SUM(B2:B10)</f>
        <v>216.63</v>
      </c>
      <c r="H2" s="8">
        <f>SUM(D2:D10)</f>
        <v>9.27</v>
      </c>
    </row>
    <row r="3" spans="1:8" x14ac:dyDescent="0.35">
      <c r="A3" s="1" t="s">
        <v>1</v>
      </c>
      <c r="B3" s="2">
        <v>21.28</v>
      </c>
      <c r="C3" s="1">
        <v>19</v>
      </c>
      <c r="D3" s="1">
        <f>21.28/19</f>
        <v>1.1200000000000001</v>
      </c>
      <c r="F3" s="6" t="s">
        <v>13</v>
      </c>
      <c r="G3" s="9">
        <f>MAX(B2:B10)</f>
        <v>35.42</v>
      </c>
      <c r="H3" s="10">
        <f>MAX(D2:D10)</f>
        <v>1.62</v>
      </c>
    </row>
    <row r="4" spans="1:8" x14ac:dyDescent="0.35">
      <c r="A4" s="1" t="s">
        <v>2</v>
      </c>
      <c r="B4" s="2">
        <v>29.45</v>
      </c>
      <c r="C4" s="1">
        <v>19</v>
      </c>
      <c r="D4" s="1">
        <f>21.28/19</f>
        <v>1.1200000000000001</v>
      </c>
      <c r="F4" s="6" t="s">
        <v>14</v>
      </c>
      <c r="G4" s="10">
        <f>LARGE(B2:B10,2)</f>
        <v>34.020000000000003</v>
      </c>
      <c r="H4" s="10">
        <f>LARGE(D2:D10,2)</f>
        <v>1.26</v>
      </c>
    </row>
    <row r="5" spans="1:8" x14ac:dyDescent="0.35">
      <c r="A5" s="4" t="s">
        <v>3</v>
      </c>
      <c r="B5" s="5">
        <v>14.3</v>
      </c>
      <c r="C5" s="4">
        <v>26</v>
      </c>
      <c r="D5" s="1">
        <f>14.3/26</f>
        <v>0.55000000000000004</v>
      </c>
      <c r="F5" s="6" t="s">
        <v>15</v>
      </c>
      <c r="G5" s="10">
        <f>LARGE(B2:B10,3)</f>
        <v>29.45</v>
      </c>
      <c r="H5" s="10">
        <f>LARGE(D2:D10,3)</f>
        <v>1.1399999999999999</v>
      </c>
    </row>
    <row r="6" spans="1:8" x14ac:dyDescent="0.35">
      <c r="A6" s="1" t="s">
        <v>4</v>
      </c>
      <c r="B6" s="2">
        <v>9.1800000000000015</v>
      </c>
      <c r="C6" s="1">
        <v>27</v>
      </c>
      <c r="D6" s="1">
        <f>9.18/27</f>
        <v>0.33999999999999997</v>
      </c>
      <c r="F6" s="6" t="s">
        <v>16</v>
      </c>
      <c r="G6" s="9">
        <f>MIN(B2:B10)</f>
        <v>9.1800000000000015</v>
      </c>
      <c r="H6" s="10">
        <f>MIN(D2:D10)</f>
        <v>0.33999999999999997</v>
      </c>
    </row>
    <row r="7" spans="1:8" x14ac:dyDescent="0.35">
      <c r="A7" s="4" t="s">
        <v>5</v>
      </c>
      <c r="B7" s="5">
        <v>34.020000000000003</v>
      </c>
      <c r="C7" s="4">
        <v>21</v>
      </c>
      <c r="D7" s="1">
        <f>34.02/21</f>
        <v>1.62</v>
      </c>
      <c r="F7" s="6" t="s">
        <v>21</v>
      </c>
      <c r="G7" s="9">
        <f>AVERAGE(B2:B10)</f>
        <v>24.07</v>
      </c>
      <c r="H7" s="10">
        <f>AVERAGE(D2:D10)</f>
        <v>1.03</v>
      </c>
    </row>
    <row r="8" spans="1:8" x14ac:dyDescent="0.35">
      <c r="A8" s="1" t="s">
        <v>6</v>
      </c>
      <c r="B8" s="2">
        <v>26.22</v>
      </c>
      <c r="C8" s="1">
        <v>23</v>
      </c>
      <c r="D8" s="1">
        <f>26.22/23</f>
        <v>1.1399999999999999</v>
      </c>
      <c r="F8" s="6" t="s">
        <v>17</v>
      </c>
      <c r="G8" s="10">
        <f>COUNTA(A2:A10)</f>
        <v>9</v>
      </c>
      <c r="H8" s="10">
        <f>COUNTA(D2:D10)</f>
        <v>9</v>
      </c>
    </row>
    <row r="9" spans="1:8" x14ac:dyDescent="0.35">
      <c r="A9" s="1" t="s">
        <v>7</v>
      </c>
      <c r="B9" s="2">
        <v>21.56</v>
      </c>
      <c r="C9" s="1">
        <v>22</v>
      </c>
      <c r="D9" s="1">
        <f>21.56/22</f>
        <v>0.98</v>
      </c>
      <c r="F9" s="6" t="s">
        <v>18</v>
      </c>
      <c r="G9" s="11">
        <f>COUNTIF(B2:B10,"&gt;30")</f>
        <v>2</v>
      </c>
      <c r="H9" s="11">
        <f>COUNTIF(D2:D10,"&gt;30")</f>
        <v>0</v>
      </c>
    </row>
    <row r="10" spans="1:8" x14ac:dyDescent="0.35">
      <c r="A10" s="4" t="s">
        <v>8</v>
      </c>
      <c r="B10" s="5">
        <v>35.42</v>
      </c>
      <c r="C10" s="4">
        <v>23</v>
      </c>
      <c r="D10" s="1">
        <f t="shared" ref="D9:D10" si="0">26.22/23</f>
        <v>1.1399999999999999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v_x00ed_t_x00e1_sik_x00e9_r_x00e9_s xmlns="d03630f2-9d39-4cad-954d-8be6d2bd6cde" xsi:nil="true"/>
    <_x00c1_d_x00e1_m2 xmlns="d03630f2-9d39-4cad-954d-8be6d2bd6cde" xsi:nil="true"/>
    <TaxCatchAll xmlns="d03852db-04d3-4377-a8c3-fe9a234be78f" xsi:nil="true"/>
    <lcf76f155ced4ddcb4097134ff3c332f xmlns="d03630f2-9d39-4cad-954d-8be6d2bd6cde">
      <Terms xmlns="http://schemas.microsoft.com/office/infopath/2007/PartnerControls"/>
    </lcf76f155ced4ddcb4097134ff3c332f>
    <MEGJEGYZ_x00c9_S xmlns="d03630f2-9d39-4cad-954d-8be6d2bd6cde" xsi:nil="true"/>
    <Jav_x00ed_tva xmlns="d03630f2-9d39-4cad-954d-8be6d2bd6cde">true</Jav_x00ed_tva>
    <_x00c1_d_x00e1_m xmlns="d03630f2-9d39-4cad-954d-8be6d2bd6cd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E509A781148DC4C893057FB559F6B6B" ma:contentTypeVersion="22" ma:contentTypeDescription="Új dokumentum létrehozása." ma:contentTypeScope="" ma:versionID="b6dadf59cbf163bf6d5e581b3950e9b6">
  <xsd:schema xmlns:xsd="http://www.w3.org/2001/XMLSchema" xmlns:xs="http://www.w3.org/2001/XMLSchema" xmlns:p="http://schemas.microsoft.com/office/2006/metadata/properties" xmlns:ns2="d03630f2-9d39-4cad-954d-8be6d2bd6cde" xmlns:ns3="d03852db-04d3-4377-a8c3-fe9a234be78f" targetNamespace="http://schemas.microsoft.com/office/2006/metadata/properties" ma:root="true" ma:fieldsID="38ff1feae400bc53cf28fa6d8a1cf464" ns2:_="" ns3:_="">
    <xsd:import namespace="d03630f2-9d39-4cad-954d-8be6d2bd6cde"/>
    <xsd:import namespace="d03852db-04d3-4377-a8c3-fe9a234be78f"/>
    <xsd:element name="properties">
      <xsd:complexType>
        <xsd:sequence>
          <xsd:element name="documentManagement">
            <xsd:complexType>
              <xsd:all>
                <xsd:element ref="ns2:_x00c1_d_x00e1_m" minOccurs="0"/>
                <xsd:element ref="ns2:MEGJEGYZ_x00c9_S" minOccurs="0"/>
                <xsd:element ref="ns2:Jav_x00ed_tv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x00c1_d_x00e1_m2" minOccurs="0"/>
                <xsd:element ref="ns2:Jav_x00ed_t_x00e1_sik_x00e9_r_x00e9_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630f2-9d39-4cad-954d-8be6d2bd6cde" elementFormDefault="qualified">
    <xsd:import namespace="http://schemas.microsoft.com/office/2006/documentManagement/types"/>
    <xsd:import namespace="http://schemas.microsoft.com/office/infopath/2007/PartnerControls"/>
    <xsd:element name="_x00c1_d_x00e1_m" ma:index="2" nillable="true" ma:displayName="Ádám" ma:format="Dropdown" ma:internalName="_x00c1_d_x00e1_m" ma:readOnly="false">
      <xsd:simpleType>
        <xsd:restriction base="dms:Note">
          <xsd:maxLength value="255"/>
        </xsd:restriction>
      </xsd:simpleType>
    </xsd:element>
    <xsd:element name="MEGJEGYZ_x00c9_S" ma:index="3" nillable="true" ma:displayName="MEGJEGYZÉS" ma:format="Dropdown" ma:internalName="MEGJEGYZ_x00c9_S" ma:readOnly="false">
      <xsd:simpleType>
        <xsd:restriction base="dms:Text">
          <xsd:maxLength value="255"/>
        </xsd:restriction>
      </xsd:simpleType>
    </xsd:element>
    <xsd:element name="Jav_x00ed_tva" ma:index="4" nillable="true" ma:displayName="Javítva" ma:default="1" ma:format="Dropdown" ma:internalName="Jav_x00ed_tva" ma:readOnly="false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18" nillable="true" ma:displayName="Length (seconds)" ma:hidden="true" ma:internalName="MediaLengthInSeconds" ma:readOnly="true">
      <xsd:simpleType>
        <xsd:restriction base="dms:Unknown"/>
      </xsd:simpleType>
    </xsd:element>
    <xsd:element name="_x00c1_d_x00e1_m2" ma:index="22" nillable="true" ma:displayName="Ádám 2" ma:format="Dropdown" ma:internalName="_x00c1_d_x00e1_m2">
      <xsd:simpleType>
        <xsd:restriction base="dms:Note">
          <xsd:maxLength value="255"/>
        </xsd:restriction>
      </xsd:simpleType>
    </xsd:element>
    <xsd:element name="Jav_x00ed_t_x00e1_sik_x00e9_r_x00e9_s" ma:index="23" nillable="true" ma:displayName="Javítási kérés" ma:format="Dropdown" ma:internalName="Jav_x00ed_t_x00e1_sik_x00e9_r_x00e9_s">
      <xsd:simpleType>
        <xsd:restriction base="dms:Note"/>
      </xsd:simpleType>
    </xsd:element>
    <xsd:element name="lcf76f155ced4ddcb4097134ff3c332f" ma:index="25" nillable="true" ma:taxonomy="true" ma:internalName="lcf76f155ced4ddcb4097134ff3c332f" ma:taxonomyFieldName="MediaServiceImageTags" ma:displayName="Képcímkék" ma:readOnly="false" ma:fieldId="{5cf76f15-5ced-4ddc-b409-7134ff3c332f}" ma:taxonomyMulti="true" ma:sspId="57228ef4-d698-4394-b5da-930908513f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852db-04d3-4377-a8c3-fe9a234be78f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057d34e-5e1d-4640-98de-d1a37a22aa30}" ma:internalName="TaxCatchAll" ma:showField="CatchAllData" ma:web="d03852db-04d3-4377-a8c3-fe9a234be7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artalomtípus"/>
        <xsd:element ref="dc:title" minOccurs="0" maxOccurs="1" ma:index="1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488C55-F76C-40B9-8C90-50ADF46041F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03852db-04d3-4377-a8c3-fe9a234be78f"/>
    <ds:schemaRef ds:uri="d03630f2-9d39-4cad-954d-8be6d2bd6cd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2028EC-6D8D-4489-82C4-BA94D54C56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41BECC-59F2-4778-AA58-666A0572D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3630f2-9d39-4cad-954d-8be6d2bd6cde"/>
    <ds:schemaRef ds:uri="d03852db-04d3-4377-a8c3-fe9a234be7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2022-07-02T12:58:22Z</dcterms:created>
  <dcterms:modified xsi:type="dcterms:W3CDTF">2023-10-18T16:40:25Z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0x0101002E509A781148DC4C893057FB559F6B6B</vt:lpwstr>
  </property>
</Properties>
</file>